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8d3744c4b8969aea/Dokumente/Achim/Homepage/in Bearbeitung/"/>
    </mc:Choice>
  </mc:AlternateContent>
  <xr:revisionPtr revIDLastSave="127" documentId="13_ncr:4000b_{FD9E6772-2738-4D9E-90FC-EDF4FF1A70F1}" xr6:coauthVersionLast="47" xr6:coauthVersionMax="47" xr10:uidLastSave="{EBDCF2B8-3D9C-4CE7-8C60-A4D3B6F250CB}"/>
  <bookViews>
    <workbookView xWindow="-108" yWindow="-108" windowWidth="23256" windowHeight="12456" xr2:uid="{00000000-000D-0000-FFFF-FFFF00000000}"/>
  </bookViews>
  <sheets>
    <sheet name="Preis- und Bestell-Liste" sheetId="4" r:id="rId1"/>
  </sheets>
  <definedNames>
    <definedName name="_xlnm.Print_Area" localSheetId="0">'Preis- und Bestell-Liste'!$A$1:$K$54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" l="1"/>
  <c r="J16" i="4" s="1"/>
  <c r="L16" i="4"/>
  <c r="I35" i="4"/>
  <c r="J35" i="4" s="1"/>
  <c r="I36" i="4"/>
  <c r="J36" i="4" s="1"/>
  <c r="L35" i="4"/>
  <c r="L18" i="4"/>
  <c r="I18" i="4"/>
  <c r="J18" i="4" s="1"/>
  <c r="L19" i="4"/>
  <c r="I19" i="4"/>
  <c r="J19" i="4" s="1"/>
  <c r="L37" i="4"/>
  <c r="L39" i="4"/>
  <c r="I38" i="4"/>
  <c r="J38" i="4" s="1"/>
  <c r="L34" i="4"/>
  <c r="I33" i="4"/>
  <c r="J33" i="4" s="1"/>
  <c r="I11" i="4"/>
  <c r="J11" i="4" s="1"/>
  <c r="L11" i="4"/>
  <c r="L32" i="4"/>
  <c r="I32" i="4"/>
  <c r="J32" i="4" s="1"/>
  <c r="L13" i="4"/>
  <c r="I13" i="4"/>
  <c r="J13" i="4" s="1"/>
  <c r="I27" i="4"/>
  <c r="J27" i="4" s="1"/>
  <c r="L25" i="4"/>
  <c r="I25" i="4"/>
  <c r="J25" i="4" s="1"/>
  <c r="L20" i="4"/>
  <c r="I20" i="4"/>
  <c r="J20" i="4" s="1"/>
  <c r="I8" i="4"/>
  <c r="J8" i="4" s="1"/>
  <c r="L8" i="4"/>
  <c r="I10" i="4"/>
  <c r="J10" i="4" s="1"/>
  <c r="L10" i="4"/>
  <c r="I12" i="4"/>
  <c r="J12" i="4" s="1"/>
  <c r="L12" i="4"/>
  <c r="I14" i="4"/>
  <c r="J14" i="4" s="1"/>
  <c r="L15" i="4"/>
  <c r="I17" i="4"/>
  <c r="J17" i="4" s="1"/>
  <c r="L17" i="4"/>
  <c r="I21" i="4"/>
  <c r="J21" i="4" s="1"/>
  <c r="L22" i="4"/>
  <c r="I23" i="4"/>
  <c r="J23" i="4" s="1"/>
  <c r="L23" i="4"/>
  <c r="I24" i="4"/>
  <c r="J24" i="4" s="1"/>
  <c r="L24" i="4"/>
  <c r="I26" i="4"/>
  <c r="J26" i="4" s="1"/>
  <c r="L26" i="4"/>
  <c r="L27" i="4"/>
  <c r="I29" i="4"/>
  <c r="J29" i="4"/>
  <c r="L30" i="4"/>
  <c r="I31" i="4"/>
  <c r="J31" i="4" s="1"/>
  <c r="L31" i="4"/>
  <c r="F40" i="4"/>
  <c r="G40" i="4"/>
  <c r="H40" i="4"/>
  <c r="I40" i="4" l="1"/>
  <c r="J40" i="4"/>
</calcChain>
</file>

<file path=xl/sharedStrings.xml><?xml version="1.0" encoding="utf-8"?>
<sst xmlns="http://schemas.openxmlformats.org/spreadsheetml/2006/main" count="137" uniqueCount="110">
  <si>
    <t>mail@weingut-meissner.de</t>
  </si>
  <si>
    <t>www.weingut-meissner.de</t>
  </si>
  <si>
    <t>1.</t>
  </si>
  <si>
    <t>Datei speichern und "Ihre Bestellung" eintragen</t>
  </si>
  <si>
    <t>2.</t>
  </si>
  <si>
    <t>Stand:</t>
  </si>
  <si>
    <t>3.</t>
  </si>
  <si>
    <t>Preis
je Flasche</t>
  </si>
  <si>
    <t>Ihre   Bestellung
hier eintragen</t>
  </si>
  <si>
    <t>infor-
mativ</t>
  </si>
  <si>
    <t>Flaschen insgesamt und Gesamtpreis wird automatisch ausgefüllt</t>
  </si>
  <si>
    <t>Nr.</t>
  </si>
  <si>
    <t>W e i n s o r t e :</t>
  </si>
  <si>
    <t xml:space="preserve">in € </t>
  </si>
  <si>
    <t>Flaschen
insge-
samt</t>
  </si>
  <si>
    <t>Gesamt-
preis</t>
  </si>
  <si>
    <t>Preis
je
Liter  €</t>
  </si>
  <si>
    <t>Denken Sie bitte 
an die Leergut-Rückgabe ! ! !</t>
  </si>
  <si>
    <t>a</t>
  </si>
  <si>
    <t xml:space="preserve">   TROCKENE    W E I N E</t>
  </si>
  <si>
    <t>A  n  z  a  h  l</t>
  </si>
  <si>
    <t>Anzahl</t>
  </si>
  <si>
    <t>in €</t>
  </si>
  <si>
    <t>Unsere Preise bleiben nur deshalb so stabil,</t>
  </si>
  <si>
    <t>weil wir kostensenkend sehr viel Leergut  zurückerhalten.</t>
  </si>
  <si>
    <t>Qualitätswein</t>
  </si>
  <si>
    <t>Bremmer Riesling</t>
  </si>
  <si>
    <t>Mit dieser verliert die alte Preisliste Ihre Gültigkeit.</t>
  </si>
  <si>
    <t>Chardonnay</t>
  </si>
  <si>
    <t xml:space="preserve">   HALBTROCKENE    W E I N E</t>
  </si>
  <si>
    <t xml:space="preserve">    LIEBLICHE    W E I N E</t>
  </si>
  <si>
    <t>(Rosé-Wein)</t>
  </si>
  <si>
    <t>Die Preise verstehen sich bei Anlieferung  frei Haus</t>
  </si>
  <si>
    <t>Die Lieferung erfolgt in 6er und 12er Kartons.</t>
  </si>
  <si>
    <t>Wir nehmen Bestellungen auch gerne</t>
  </si>
  <si>
    <t xml:space="preserve">per Fax, Post oder E-Mail entgegen. </t>
  </si>
  <si>
    <t>trocken</t>
  </si>
  <si>
    <t>lieblich</t>
  </si>
  <si>
    <t>Michelle Secco</t>
  </si>
  <si>
    <t xml:space="preserve">allgemeinen Geschäftsbedingungen. </t>
  </si>
  <si>
    <t xml:space="preserve"> Wein insgesamt </t>
  </si>
  <si>
    <t>Für Mitteilungen an uns  (bei Bedarf)</t>
  </si>
  <si>
    <t>B e s t e l l u n g     f ü r :</t>
  </si>
  <si>
    <t>Name, Vorname</t>
  </si>
  <si>
    <t>Straße, Haus-Nr.</t>
  </si>
  <si>
    <t>Postleitzahl, Ort</t>
  </si>
  <si>
    <t>Datum der Bestellung</t>
  </si>
  <si>
    <t xml:space="preserve">Für Überweisungen - Bankverbindung:  </t>
  </si>
  <si>
    <t>Konto-Nummer</t>
  </si>
  <si>
    <t>Sparkasse Mittelmosel EMH</t>
  </si>
  <si>
    <t>Bankleitzahl</t>
  </si>
  <si>
    <t>587 512 30</t>
  </si>
  <si>
    <t xml:space="preserve">IBAN:   </t>
  </si>
  <si>
    <t xml:space="preserve">BIC:   </t>
  </si>
  <si>
    <t>MALADE51BKS</t>
  </si>
  <si>
    <r>
      <t xml:space="preserve">P  r  e  i  s  -  und   B  e  s  t  e  l  l  -  L  i  s  t  e       </t>
    </r>
    <r>
      <rPr>
        <b/>
        <sz val="18"/>
        <color indexed="10"/>
        <rFont val="Pepita MT"/>
        <family val="4"/>
      </rPr>
      <t xml:space="preserve">   </t>
    </r>
  </si>
  <si>
    <r>
      <t xml:space="preserve">Einzelflaschen nur in </t>
    </r>
    <r>
      <rPr>
        <b/>
        <sz val="11"/>
        <color indexed="10"/>
        <rFont val="Deco-R790-Outline"/>
      </rPr>
      <t>6er oder 12er</t>
    </r>
    <r>
      <rPr>
        <b/>
        <sz val="11"/>
        <color indexed="12"/>
        <rFont val="Deco-R790-Outline"/>
      </rPr>
      <t xml:space="preserve"> Kartongröße</t>
    </r>
  </si>
  <si>
    <r>
      <t xml:space="preserve">Gespeicherte Datei </t>
    </r>
    <r>
      <rPr>
        <b/>
        <sz val="12"/>
        <color indexed="10"/>
        <rFont val="Arial"/>
        <family val="2"/>
      </rPr>
      <t xml:space="preserve">als Anlage </t>
    </r>
    <r>
      <rPr>
        <b/>
        <sz val="12"/>
        <color indexed="8"/>
        <rFont val="Arial"/>
        <family val="2"/>
      </rPr>
      <t>beifügen</t>
    </r>
  </si>
  <si>
    <r>
      <t xml:space="preserve">Flaschen-
größe 
</t>
    </r>
    <r>
      <rPr>
        <b/>
        <sz val="11"/>
        <rFont val="Arial"/>
        <family val="2"/>
      </rPr>
      <t>in Liter</t>
    </r>
  </si>
  <si>
    <r>
      <t>Einzel-</t>
    </r>
    <r>
      <rPr>
        <b/>
        <sz val="14"/>
        <rFont val="Arial"/>
        <family val="2"/>
      </rPr>
      <t xml:space="preserve">
flaschen</t>
    </r>
  </si>
  <si>
    <r>
      <t>6er</t>
    </r>
    <r>
      <rPr>
        <b/>
        <sz val="14"/>
        <rFont val="Arial"/>
        <family val="2"/>
      </rPr>
      <t xml:space="preserve">
Kartons</t>
    </r>
  </si>
  <si>
    <r>
      <t>12er</t>
    </r>
    <r>
      <rPr>
        <b/>
        <sz val="14"/>
        <rFont val="Arial"/>
        <family val="2"/>
      </rPr>
      <t xml:space="preserve">
Kartons</t>
    </r>
  </si>
  <si>
    <r>
      <t>R O T W E I N E</t>
    </r>
    <r>
      <rPr>
        <sz val="16"/>
        <color indexed="10"/>
        <rFont val="Deco-R790-Outline"/>
      </rPr>
      <t xml:space="preserve"> </t>
    </r>
  </si>
  <si>
    <r>
      <t xml:space="preserve">Bitte beachten Sie bei einer Bestellung unsere </t>
    </r>
    <r>
      <rPr>
        <b/>
        <sz val="7.5"/>
        <color indexed="17"/>
        <rFont val="Arial"/>
        <family val="2"/>
      </rPr>
      <t/>
    </r>
  </si>
  <si>
    <r>
      <t xml:space="preserve">Tel.-Nr. </t>
    </r>
    <r>
      <rPr>
        <sz val="10"/>
        <color indexed="8"/>
        <rFont val="Arial"/>
        <family val="2"/>
      </rPr>
      <t>(für Rückfragen)</t>
    </r>
  </si>
  <si>
    <t>5 L</t>
  </si>
  <si>
    <t>wie Nummer 5</t>
  </si>
  <si>
    <t>8 L</t>
  </si>
  <si>
    <t>wie Nummer 8</t>
  </si>
  <si>
    <r>
      <t xml:space="preserve">Dornfelder - </t>
    </r>
    <r>
      <rPr>
        <sz val="9"/>
        <rFont val="Arial"/>
        <family val="2"/>
      </rPr>
      <t>Qualitätswein</t>
    </r>
  </si>
  <si>
    <t>32 43 54 48</t>
  </si>
  <si>
    <t>DE12 5875 1230 0032 4354 48</t>
  </si>
  <si>
    <t xml:space="preserve">   Telefon: ( 0 26 75 )  10 98   -   Fax: ( 0 26 75 )  91 19 62  </t>
  </si>
  <si>
    <t>Spätlese</t>
  </si>
  <si>
    <t>Auslese</t>
  </si>
  <si>
    <t>Zur Schonung Ihrer und unserer Druckerpatrone
haben wir diese "reinen" Informationen in den Teil
der Tabelle gelegt, der nicht gedruckt wird.</t>
  </si>
  <si>
    <t>Elbling</t>
  </si>
  <si>
    <r>
      <t xml:space="preserve">Cabernet Mitos - </t>
    </r>
    <r>
      <rPr>
        <sz val="9"/>
        <rFont val="Arial"/>
        <family val="2"/>
      </rPr>
      <t>Qualitätswein</t>
    </r>
  </si>
  <si>
    <r>
      <t xml:space="preserve">Bremmer Calmont Riesling
</t>
    </r>
    <r>
      <rPr>
        <sz val="8"/>
        <rFont val="Arial"/>
        <family val="2"/>
      </rPr>
      <t>Aus der steilsten Weinlage Europas</t>
    </r>
  </si>
  <si>
    <r>
      <t xml:space="preserve">Dornfelder süß - </t>
    </r>
    <r>
      <rPr>
        <sz val="9"/>
        <rFont val="Arial"/>
        <family val="2"/>
      </rPr>
      <t>Qualitätswein</t>
    </r>
  </si>
  <si>
    <t>z.B.: Abweichende Lieferadresse, Versand</t>
  </si>
  <si>
    <r>
      <t xml:space="preserve">wie Nummer </t>
    </r>
    <r>
      <rPr>
        <b/>
        <i/>
        <sz val="11"/>
        <rFont val="Arial"/>
        <family val="2"/>
      </rPr>
      <t>2</t>
    </r>
  </si>
  <si>
    <r>
      <t>E-Mail</t>
    </r>
    <r>
      <rPr>
        <sz val="10"/>
        <color indexed="8"/>
        <rFont val="Arial"/>
        <family val="2"/>
      </rPr>
      <t xml:space="preserve"> (falls vorhanden)</t>
    </r>
  </si>
  <si>
    <t>2 L</t>
  </si>
  <si>
    <t>E-Mail an unsere E-Mail-Adresse</t>
  </si>
  <si>
    <t>Zum Versenden per E-Mail:</t>
  </si>
  <si>
    <t>Wir nehmen auch gerne Fremdflaschen von Ihnen an;
die Kosten für neue Flaschen steigen stetig.</t>
  </si>
  <si>
    <t>Je nach Zusammenstellung der Lieferroute behalten wir</t>
  </si>
  <si>
    <t>uns dabei einen Mindestbestellwert vor.</t>
  </si>
  <si>
    <t>Bremmer Riesling, Süß</t>
  </si>
  <si>
    <r>
      <t xml:space="preserve">Rotling Süß - </t>
    </r>
    <r>
      <rPr>
        <sz val="9"/>
        <rFont val="Arial"/>
        <family val="2"/>
      </rPr>
      <t>Qualitätswein</t>
    </r>
  </si>
  <si>
    <t>Rivaner Süß</t>
  </si>
  <si>
    <t>P E R L W E I N</t>
  </si>
  <si>
    <t>T R A U B E N S A F T</t>
  </si>
  <si>
    <t>G L Ü H W E I N</t>
  </si>
  <si>
    <t>Winzerglühwein weiß</t>
  </si>
  <si>
    <t xml:space="preserve">einschließlich gesetzl. Mehrwertsteuer. </t>
  </si>
  <si>
    <r>
      <t xml:space="preserve">Traubensaft weiß
</t>
    </r>
    <r>
      <rPr>
        <i/>
        <sz val="8"/>
        <rFont val="Arial"/>
        <family val="2"/>
      </rPr>
      <t>(enthält Antioxidationsmittel)</t>
    </r>
  </si>
  <si>
    <t>Weißburgunder</t>
  </si>
  <si>
    <r>
      <t>Riesling</t>
    </r>
    <r>
      <rPr>
        <b/>
        <i/>
        <sz val="11"/>
        <rFont val="Arial"/>
        <family val="2"/>
      </rPr>
      <t xml:space="preserve"> trocken</t>
    </r>
  </si>
  <si>
    <r>
      <t>Rivaner</t>
    </r>
    <r>
      <rPr>
        <b/>
        <i/>
        <sz val="11"/>
        <rFont val="Arial"/>
        <family val="2"/>
      </rPr>
      <t xml:space="preserve"> halbtrocken</t>
    </r>
  </si>
  <si>
    <r>
      <t>Rotling</t>
    </r>
    <r>
      <rPr>
        <b/>
        <i/>
        <sz val="11"/>
        <rFont val="Arial"/>
        <family val="2"/>
      </rPr>
      <t xml:space="preserve"> halbtrocken</t>
    </r>
  </si>
  <si>
    <t>Gelber Muskateller</t>
  </si>
  <si>
    <t>Perlwein rot</t>
  </si>
  <si>
    <t>Perlwein weiß</t>
  </si>
  <si>
    <t>Meißner's Secco</t>
  </si>
  <si>
    <t>nur solange Vorrat reicht</t>
  </si>
  <si>
    <t>Versand innerhalb Deutschlands: Wir berechnen einen Versandkostenanteil von 8,00 € pro Karton; ab einem Bestellwert von 200,00 € übernehmen wir die Versandkosten = versandkostenfreie Lieferung. Bitte unten bei "Mitteilungen an uns" angeben. Für die Ermittlung von Versandkosten in andere Länder kontaktieren Sie uns gerne.</t>
  </si>
  <si>
    <t>4 L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</si>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</sst>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\ mmmm\ yyyy"/>
  </numFmts>
  <fonts count="68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21"/>
      <color indexed="8"/>
      <name val="Brush Script MT"/>
      <family val="4"/>
    </font>
    <font>
      <sz val="10"/>
      <color indexed="8"/>
      <name val="Arial"/>
    </font>
    <font>
      <b/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8"/>
      <color indexed="10"/>
      <name val="Pepita MT"/>
      <family val="4"/>
    </font>
    <font>
      <b/>
      <sz val="28"/>
      <color indexed="10"/>
      <name val="Pepita MT"/>
      <family val="4"/>
    </font>
    <font>
      <b/>
      <sz val="10"/>
      <color indexed="17"/>
      <name val="Arial"/>
      <family val="2"/>
    </font>
    <font>
      <b/>
      <sz val="14"/>
      <name val="Arial"/>
      <family val="2"/>
    </font>
    <font>
      <b/>
      <sz val="11"/>
      <color indexed="10"/>
      <name val="Deco-R790-Outline"/>
    </font>
    <font>
      <b/>
      <sz val="11"/>
      <color indexed="12"/>
      <name val="Deco-R790-Outline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u/>
      <sz val="18"/>
      <color indexed="18"/>
      <name val="Arial"/>
      <family val="2"/>
    </font>
    <font>
      <b/>
      <u/>
      <sz val="14"/>
      <color indexed="1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6"/>
      <color indexed="10"/>
      <name val="Arial Narrow"/>
      <family val="2"/>
    </font>
    <font>
      <b/>
      <sz val="16"/>
      <name val="Wingdings 3"/>
      <family val="1"/>
      <charset val="2"/>
    </font>
    <font>
      <b/>
      <sz val="16"/>
      <name val="Deco-R790-Outline"/>
    </font>
    <font>
      <b/>
      <sz val="12"/>
      <name val="Deco-R790-Outline"/>
    </font>
    <font>
      <sz val="12"/>
      <name val="Deco-R790-Outline"/>
    </font>
    <font>
      <b/>
      <sz val="10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0.5"/>
      <name val="Arial"/>
      <family val="2"/>
    </font>
    <font>
      <b/>
      <i/>
      <sz val="10"/>
      <color indexed="14"/>
      <name val="Arial"/>
      <family val="2"/>
    </font>
    <font>
      <sz val="10"/>
      <name val="Arial"/>
      <family val="2"/>
    </font>
    <font>
      <b/>
      <u/>
      <sz val="10"/>
      <color indexed="17"/>
      <name val="Arial"/>
      <family val="2"/>
    </font>
    <font>
      <sz val="16"/>
      <name val="Arial"/>
      <family val="2"/>
    </font>
    <font>
      <sz val="16"/>
      <color indexed="10"/>
      <name val="Deco-R790-Outline"/>
    </font>
    <font>
      <b/>
      <sz val="16"/>
      <color indexed="10"/>
      <name val="Deco-R790-Outline"/>
    </font>
    <font>
      <b/>
      <sz val="9"/>
      <color indexed="10"/>
      <name val="Arial"/>
      <family val="2"/>
    </font>
    <font>
      <b/>
      <sz val="7.5"/>
      <color indexed="17"/>
      <name val="Arial"/>
      <family val="2"/>
    </font>
    <font>
      <sz val="10"/>
      <color indexed="17"/>
      <name val="Arial"/>
      <family val="2"/>
    </font>
    <font>
      <b/>
      <i/>
      <sz val="14"/>
      <name val="Arial"/>
      <family val="2"/>
    </font>
    <font>
      <sz val="12"/>
      <color indexed="53"/>
      <name val="Arial"/>
      <family val="2"/>
    </font>
    <font>
      <b/>
      <sz val="12"/>
      <color indexed="57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8"/>
      <color indexed="10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</font>
    <font>
      <b/>
      <u/>
      <sz val="16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2" borderId="0" xfId="2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3" borderId="2" xfId="0" applyFill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1" fillId="3" borderId="5" xfId="0" applyFont="1" applyFill="1" applyBorder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right"/>
    </xf>
    <xf numFmtId="0" fontId="30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2" fillId="5" borderId="0" xfId="0" applyFont="1" applyFill="1"/>
    <xf numFmtId="0" fontId="33" fillId="0" borderId="0" xfId="0" applyFont="1" applyAlignment="1">
      <alignment horizontal="center"/>
    </xf>
    <xf numFmtId="1" fontId="32" fillId="0" borderId="0" xfId="0" applyNumberFormat="1" applyFont="1" applyAlignment="1">
      <alignment horizontal="left" vertical="center"/>
    </xf>
    <xf numFmtId="2" fontId="26" fillId="0" borderId="0" xfId="0" applyNumberFormat="1" applyFont="1" applyAlignment="1">
      <alignment horizontal="center" vertical="center"/>
    </xf>
    <xf numFmtId="2" fontId="35" fillId="0" borderId="0" xfId="3" applyNumberFormat="1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0" applyFont="1"/>
    <xf numFmtId="0" fontId="37" fillId="0" borderId="0" xfId="0" applyFont="1" applyAlignment="1">
      <alignment horizontal="center" vertical="center"/>
    </xf>
    <xf numFmtId="1" fontId="36" fillId="0" borderId="6" xfId="0" applyNumberFormat="1" applyFont="1" applyBorder="1" applyAlignment="1" applyProtection="1">
      <alignment horizontal="center" vertical="center"/>
      <protection locked="0"/>
    </xf>
    <xf numFmtId="1" fontId="36" fillId="0" borderId="7" xfId="0" applyNumberFormat="1" applyFont="1" applyBorder="1" applyAlignment="1" applyProtection="1">
      <alignment horizontal="center" vertical="center"/>
      <protection locked="0"/>
    </xf>
    <xf numFmtId="1" fontId="36" fillId="0" borderId="8" xfId="0" applyNumberFormat="1" applyFont="1" applyBorder="1" applyAlignment="1" applyProtection="1">
      <alignment horizontal="center" vertical="center"/>
      <protection locked="0"/>
    </xf>
    <xf numFmtId="1" fontId="36" fillId="0" borderId="6" xfId="0" applyNumberFormat="1" applyFont="1" applyBorder="1" applyAlignment="1">
      <alignment horizontal="center" vertical="center"/>
    </xf>
    <xf numFmtId="4" fontId="36" fillId="0" borderId="9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37" fillId="0" borderId="0" xfId="0" applyNumberFormat="1" applyFont="1" applyAlignment="1">
      <alignment horizontal="center" vertical="center"/>
    </xf>
    <xf numFmtId="1" fontId="40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3" fillId="6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22" fillId="0" borderId="0" xfId="0" applyNumberFormat="1" applyFont="1" applyAlignment="1" applyProtection="1">
      <alignment horizontal="center" vertical="center"/>
      <protection locked="0"/>
    </xf>
    <xf numFmtId="4" fontId="44" fillId="0" borderId="0" xfId="0" applyNumberFormat="1" applyFont="1" applyAlignment="1">
      <alignment horizontal="right" vertical="center"/>
    </xf>
    <xf numFmtId="0" fontId="8" fillId="4" borderId="0" xfId="0" applyFont="1" applyFill="1" applyAlignment="1">
      <alignment vertical="center"/>
    </xf>
    <xf numFmtId="1" fontId="47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49" fillId="5" borderId="0" xfId="0" applyFont="1" applyFill="1" applyAlignment="1">
      <alignment horizontal="center"/>
    </xf>
    <xf numFmtId="1" fontId="50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" fontId="36" fillId="0" borderId="10" xfId="0" applyNumberFormat="1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1" fontId="36" fillId="0" borderId="13" xfId="0" applyNumberFormat="1" applyFont="1" applyBorder="1" applyAlignment="1">
      <alignment horizontal="center" vertical="center"/>
    </xf>
    <xf numFmtId="4" fontId="36" fillId="0" borderId="13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53" fillId="0" borderId="14" xfId="0" applyFont="1" applyBorder="1"/>
    <xf numFmtId="0" fontId="54" fillId="0" borderId="14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6" fillId="5" borderId="15" xfId="0" applyFont="1" applyFill="1" applyBorder="1" applyAlignment="1">
      <alignment horizontal="left"/>
    </xf>
    <xf numFmtId="0" fontId="56" fillId="5" borderId="16" xfId="0" applyFont="1" applyFill="1" applyBorder="1" applyAlignment="1">
      <alignment horizontal="center"/>
    </xf>
    <xf numFmtId="0" fontId="0" fillId="5" borderId="16" xfId="0" applyFill="1" applyBorder="1"/>
    <xf numFmtId="0" fontId="55" fillId="5" borderId="17" xfId="0" applyFont="1" applyFill="1" applyBorder="1" applyAlignment="1">
      <alignment horizontal="center"/>
    </xf>
    <xf numFmtId="0" fontId="3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8" fillId="0" borderId="21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9" fillId="0" borderId="0" xfId="0" applyFont="1"/>
    <xf numFmtId="0" fontId="60" fillId="0" borderId="22" xfId="0" applyFont="1" applyBorder="1" applyAlignment="1">
      <alignment horizontal="left" vertical="center"/>
    </xf>
    <xf numFmtId="0" fontId="60" fillId="0" borderId="23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59" fillId="0" borderId="4" xfId="0" applyFont="1" applyBorder="1"/>
    <xf numFmtId="0" fontId="57" fillId="0" borderId="4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42" fillId="0" borderId="0" xfId="0" applyFont="1"/>
    <xf numFmtId="0" fontId="35" fillId="0" borderId="0" xfId="0" applyFont="1" applyAlignment="1">
      <alignment horizontal="right"/>
    </xf>
    <xf numFmtId="0" fontId="34" fillId="0" borderId="0" xfId="0" applyFont="1"/>
    <xf numFmtId="0" fontId="26" fillId="0" borderId="0" xfId="0" applyFont="1" applyAlignment="1">
      <alignment horizontal="right"/>
    </xf>
    <xf numFmtId="0" fontId="61" fillId="0" borderId="0" xfId="0" applyFont="1"/>
    <xf numFmtId="0" fontId="61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62" fillId="0" borderId="0" xfId="0" applyNumberFormat="1" applyFont="1" applyAlignment="1">
      <alignment horizontal="center" vertical="center"/>
    </xf>
    <xf numFmtId="0" fontId="27" fillId="7" borderId="0" xfId="0" applyFont="1" applyFill="1" applyAlignment="1">
      <alignment horizontal="center" vertical="center" wrapText="1"/>
    </xf>
    <xf numFmtId="2" fontId="35" fillId="0" borderId="2" xfId="3" applyNumberFormat="1" applyFont="1" applyFill="1" applyBorder="1" applyAlignment="1">
      <alignment horizontal="center" vertical="center"/>
    </xf>
    <xf numFmtId="1" fontId="36" fillId="0" borderId="6" xfId="0" applyNumberFormat="1" applyFont="1" applyBorder="1" applyAlignment="1">
      <alignment horizontal="center"/>
    </xf>
    <xf numFmtId="4" fontId="36" fillId="0" borderId="9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left" vertical="center" wrapText="1"/>
    </xf>
    <xf numFmtId="1" fontId="34" fillId="0" borderId="0" xfId="0" applyNumberFormat="1" applyFont="1" applyAlignment="1">
      <alignment horizontal="center"/>
    </xf>
    <xf numFmtId="1" fontId="36" fillId="0" borderId="6" xfId="0" applyNumberFormat="1" applyFont="1" applyBorder="1" applyAlignment="1" applyProtection="1">
      <alignment horizontal="center"/>
      <protection locked="0"/>
    </xf>
    <xf numFmtId="1" fontId="36" fillId="0" borderId="7" xfId="0" applyNumberFormat="1" applyFont="1" applyBorder="1" applyAlignment="1" applyProtection="1">
      <alignment horizontal="center"/>
      <protection locked="0"/>
    </xf>
    <xf numFmtId="1" fontId="36" fillId="0" borderId="8" xfId="0" applyNumberFormat="1" applyFont="1" applyBorder="1" applyAlignment="1" applyProtection="1">
      <alignment horizontal="center"/>
      <protection locked="0"/>
    </xf>
    <xf numFmtId="0" fontId="6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1" fontId="36" fillId="0" borderId="6" xfId="0" applyNumberFormat="1" applyFont="1" applyBorder="1" applyAlignment="1" applyProtection="1">
      <alignment horizontal="center"/>
      <protection locked="0"/>
    </xf>
    <xf numFmtId="0" fontId="44" fillId="0" borderId="0" xfId="0" applyFont="1" applyAlignment="1">
      <alignment horizontal="center"/>
    </xf>
    <xf numFmtId="1" fontId="36" fillId="0" borderId="6" xfId="0" applyNumberFormat="1" applyFont="1" applyBorder="1" applyAlignment="1">
      <alignment horizontal="center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57" fillId="0" borderId="2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1" fontId="36" fillId="0" borderId="7" xfId="0" applyNumberFormat="1" applyFont="1" applyBorder="1" applyAlignment="1" applyProtection="1">
      <alignment horizontal="center"/>
      <protection locked="0"/>
    </xf>
    <xf numFmtId="1" fontId="36" fillId="0" borderId="8" xfId="0" applyNumberFormat="1" applyFont="1" applyBorder="1" applyAlignment="1" applyProtection="1">
      <alignment horizontal="center"/>
      <protection locked="0"/>
    </xf>
    <xf numFmtId="0" fontId="57" fillId="0" borderId="26" xfId="0" applyFont="1" applyBorder="1" applyAlignment="1" applyProtection="1">
      <alignment horizontal="center" vertical="center" wrapText="1"/>
      <protection locked="0"/>
    </xf>
    <xf numFmtId="0" fontId="57" fillId="0" borderId="27" xfId="0" applyFont="1" applyBorder="1" applyAlignment="1" applyProtection="1">
      <alignment horizontal="center" vertical="center" wrapText="1"/>
      <protection locked="0"/>
    </xf>
    <xf numFmtId="0" fontId="57" fillId="0" borderId="28" xfId="0" applyFont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7" fillId="5" borderId="5" xfId="0" applyFont="1" applyFill="1" applyBorder="1" applyAlignment="1">
      <alignment horizontal="center" vertical="center" wrapText="1"/>
    </xf>
    <xf numFmtId="4" fontId="36" fillId="0" borderId="9" xfId="0" applyNumberFormat="1" applyFont="1" applyBorder="1" applyAlignment="1">
      <alignment horizontal="right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4" fontId="36" fillId="0" borderId="48" xfId="0" applyNumberFormat="1" applyFont="1" applyBorder="1" applyAlignment="1">
      <alignment horizontal="right" vertical="center"/>
    </xf>
    <xf numFmtId="4" fontId="36" fillId="0" borderId="9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center"/>
    </xf>
    <xf numFmtId="1" fontId="36" fillId="0" borderId="30" xfId="0" applyNumberFormat="1" applyFont="1" applyBorder="1" applyAlignment="1" applyProtection="1">
      <alignment horizontal="center" vertical="center"/>
      <protection locked="0"/>
    </xf>
    <xf numFmtId="1" fontId="36" fillId="0" borderId="8" xfId="0" applyNumberFormat="1" applyFont="1" applyBorder="1" applyAlignment="1" applyProtection="1">
      <alignment horizontal="center" vertical="center"/>
      <protection locked="0"/>
    </xf>
    <xf numFmtId="1" fontId="36" fillId="0" borderId="31" xfId="0" applyNumberFormat="1" applyFont="1" applyBorder="1" applyAlignment="1" applyProtection="1">
      <alignment horizontal="center" vertical="center"/>
      <protection locked="0"/>
    </xf>
    <xf numFmtId="1" fontId="36" fillId="0" borderId="7" xfId="0" applyNumberFormat="1" applyFont="1" applyBorder="1" applyAlignment="1" applyProtection="1">
      <alignment horizontal="center" vertical="center"/>
      <protection locked="0"/>
    </xf>
    <xf numFmtId="1" fontId="36" fillId="0" borderId="32" xfId="0" applyNumberFormat="1" applyFont="1" applyBorder="1" applyAlignment="1">
      <alignment horizontal="center" vertical="center"/>
    </xf>
    <xf numFmtId="1" fontId="36" fillId="0" borderId="6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9" fillId="5" borderId="33" xfId="0" applyFont="1" applyFill="1" applyBorder="1" applyAlignment="1">
      <alignment horizontal="center" wrapText="1"/>
    </xf>
    <xf numFmtId="0" fontId="19" fillId="5" borderId="34" xfId="0" applyFont="1" applyFill="1" applyBorder="1" applyAlignment="1">
      <alignment horizontal="center" wrapText="1"/>
    </xf>
    <xf numFmtId="0" fontId="19" fillId="5" borderId="35" xfId="0" applyFont="1" applyFill="1" applyBorder="1" applyAlignment="1">
      <alignment horizontal="center" wrapText="1"/>
    </xf>
    <xf numFmtId="0" fontId="63" fillId="0" borderId="0" xfId="0" applyFont="1" applyAlignment="1">
      <alignment horizontal="center" vertical="center"/>
    </xf>
    <xf numFmtId="1" fontId="36" fillId="0" borderId="29" xfId="0" applyNumberFormat="1" applyFont="1" applyBorder="1" applyAlignment="1" applyProtection="1">
      <alignment horizontal="center" vertical="center"/>
      <protection locked="0"/>
    </xf>
    <xf numFmtId="1" fontId="36" fillId="0" borderId="6" xfId="0" applyNumberFormat="1" applyFont="1" applyBorder="1" applyAlignment="1" applyProtection="1">
      <alignment horizontal="center" vertical="center"/>
      <protection locked="0"/>
    </xf>
    <xf numFmtId="2" fontId="35" fillId="0" borderId="0" xfId="3" applyNumberFormat="1" applyFont="1" applyFill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57" fillId="0" borderId="3" xfId="0" applyFont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 applyProtection="1">
      <alignment horizontal="center" vertical="center" wrapText="1"/>
      <protection locked="0"/>
    </xf>
    <xf numFmtId="0" fontId="57" fillId="0" borderId="5" xfId="0" applyFont="1" applyBorder="1" applyAlignment="1" applyProtection="1">
      <alignment horizontal="center" vertical="center" wrapText="1"/>
      <protection locked="0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57" fillId="0" borderId="42" xfId="0" applyFont="1" applyBorder="1" applyAlignment="1" applyProtection="1">
      <alignment horizontal="center" vertical="center"/>
      <protection locked="0"/>
    </xf>
    <xf numFmtId="0" fontId="57" fillId="0" borderId="43" xfId="0" applyFont="1" applyBorder="1" applyAlignment="1" applyProtection="1">
      <alignment horizontal="center" vertical="center"/>
      <protection locked="0"/>
    </xf>
    <xf numFmtId="0" fontId="57" fillId="0" borderId="44" xfId="0" applyFont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2" fontId="35" fillId="0" borderId="2" xfId="3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29" fillId="5" borderId="0" xfId="0" applyFont="1" applyFill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Link" xfId="2" builtinId="8"/>
    <cellStyle name="Standard" xfId="0" builtinId="0"/>
    <cellStyle name="Währung" xfId="3" builtinId="4"/>
  </cellStyles>
  <dxfs count="3"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5</xdr:col>
      <xdr:colOff>510546</xdr:colOff>
      <xdr:row>1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8B809A2D-C6C8-F942-BE3B-5A46D4BB3018}"/>
            </a:ext>
          </a:extLst>
        </xdr:cNvPr>
        <xdr:cNvSpPr>
          <a:spLocks noChangeArrowheads="1" noChangeShapeType="1"/>
        </xdr:cNvSpPr>
      </xdr:nvSpPr>
      <xdr:spPr bwMode="auto">
        <a:xfrm>
          <a:off x="466725" y="47625"/>
          <a:ext cx="456247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b="1" kern="10" spc="0">
              <a:ln>
                <a:noFill/>
              </a:ln>
              <a:gradFill rotWithShape="1">
                <a:gsLst>
                  <a:gs pos="0">
                    <a:srgbClr val="99CC00"/>
                  </a:gs>
                  <a:gs pos="100000">
                    <a:srgbClr val="FF0000"/>
                  </a:gs>
                </a:gsLst>
                <a:lin ang="5400000" scaled="1"/>
              </a:gradFill>
              <a:effectLst/>
              <a:latin typeface="Brush Script MT"/>
            </a:rPr>
            <a:t>   Weingut Meißner &amp; Erben,  Auf Cales 26,  56814 Bremm/Mosel</a:t>
          </a:r>
        </a:p>
      </xdr:txBody>
    </xdr:sp>
    <xdr:clientData/>
  </xdr:twoCellAnchor>
  <xdr:twoCellAnchor>
    <xdr:from>
      <xdr:col>5</xdr:col>
      <xdr:colOff>130630</xdr:colOff>
      <xdr:row>24</xdr:row>
      <xdr:rowOff>1</xdr:rowOff>
    </xdr:from>
    <xdr:to>
      <xdr:col>7</xdr:col>
      <xdr:colOff>671650</xdr:colOff>
      <xdr:row>24</xdr:row>
      <xdr:rowOff>259081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45CC4BD-F6DB-4575-A2CF-B4FC2B8C2690}"/>
            </a:ext>
          </a:extLst>
        </xdr:cNvPr>
        <xdr:cNvSpPr txBox="1"/>
      </xdr:nvSpPr>
      <xdr:spPr>
        <a:xfrm>
          <a:off x="4800601" y="6999515"/>
          <a:ext cx="2239192" cy="2590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 i="1"/>
            <a:t>derzeit ausverkauft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ingut-meissner.de/" TargetMode="External"/><Relationship Id="rId1" Type="http://schemas.openxmlformats.org/officeDocument/2006/relationships/hyperlink" Target="mailto:mail@weingut-meissner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zoomScale="70" zoomScaleNormal="70" zoomScaleSheetLayoutView="140" workbookViewId="0">
      <pane ySplit="6" topLeftCell="A17" activePane="bottomLeft" state="frozen"/>
      <selection pane="bottomLeft" activeCell="G8" sqref="G8:G9"/>
    </sheetView>
  </sheetViews>
  <sheetFormatPr baseColWidth="10" defaultRowHeight="13.2"/>
  <cols>
    <col min="1" max="1" width="6" customWidth="1"/>
    <col min="2" max="2" width="28.109375" customWidth="1"/>
    <col min="3" max="3" width="14.33203125" customWidth="1"/>
    <col min="4" max="4" width="9.33203125" bestFit="1" customWidth="1"/>
    <col min="5" max="5" width="10.33203125" customWidth="1"/>
    <col min="6" max="6" width="13" customWidth="1"/>
    <col min="7" max="8" width="11.6640625" customWidth="1"/>
    <col min="9" max="9" width="9.44140625" customWidth="1"/>
    <col min="10" max="10" width="16.44140625" customWidth="1"/>
    <col min="11" max="11" width="3.88671875" style="112" customWidth="1"/>
    <col min="12" max="12" width="10.5546875" customWidth="1"/>
    <col min="13" max="13" width="4.5546875" customWidth="1"/>
    <col min="14" max="14" width="46.6640625" customWidth="1"/>
  </cols>
  <sheetData>
    <row r="1" spans="1:16" s="2" customFormat="1" ht="28.8">
      <c r="A1" s="1"/>
      <c r="B1" s="1"/>
      <c r="C1" s="1"/>
      <c r="D1" s="1"/>
      <c r="E1" s="1"/>
      <c r="F1" s="1"/>
      <c r="I1" s="3"/>
      <c r="K1" s="4" t="s">
        <v>0</v>
      </c>
      <c r="L1" s="4"/>
      <c r="M1" s="152" t="s">
        <v>85</v>
      </c>
      <c r="N1" s="153"/>
      <c r="O1" s="154"/>
    </row>
    <row r="2" spans="1:16" ht="15.6">
      <c r="A2" s="5"/>
      <c r="B2" s="6" t="s">
        <v>72</v>
      </c>
      <c r="C2" s="5"/>
      <c r="D2" s="5"/>
      <c r="F2" s="5"/>
      <c r="I2" s="3"/>
      <c r="K2" s="4" t="s">
        <v>1</v>
      </c>
      <c r="L2" s="4"/>
      <c r="M2" s="7" t="s">
        <v>2</v>
      </c>
      <c r="N2" s="8" t="s">
        <v>3</v>
      </c>
      <c r="O2" s="9"/>
    </row>
    <row r="3" spans="1:16" ht="42" customHeight="1">
      <c r="B3" s="10" t="s">
        <v>55</v>
      </c>
      <c r="C3" s="11"/>
      <c r="D3" s="11"/>
      <c r="F3" s="11"/>
      <c r="G3" s="11"/>
      <c r="H3" s="11"/>
      <c r="I3" s="11"/>
      <c r="J3" s="11"/>
      <c r="K3" s="11"/>
      <c r="L3" s="12"/>
      <c r="M3" s="7" t="s">
        <v>4</v>
      </c>
      <c r="N3" s="8" t="s">
        <v>84</v>
      </c>
      <c r="O3" s="9"/>
    </row>
    <row r="4" spans="1:16" s="17" customFormat="1" ht="23.4" thickBot="1">
      <c r="A4" s="13"/>
      <c r="B4" s="14" t="s">
        <v>5</v>
      </c>
      <c r="C4" s="159" t="s">
        <v>109</v>
      </c>
      <c r="D4" s="159"/>
      <c r="E4" s="159"/>
      <c r="F4" s="15" t="s">
        <v>56</v>
      </c>
      <c r="G4" s="16"/>
      <c r="H4" s="16"/>
      <c r="I4" s="16"/>
      <c r="J4" s="16"/>
      <c r="K4" s="13"/>
      <c r="M4" s="18" t="s">
        <v>6</v>
      </c>
      <c r="N4" s="19" t="s">
        <v>57</v>
      </c>
      <c r="O4" s="20"/>
    </row>
    <row r="5" spans="1:16" ht="36" customHeight="1" thickBot="1">
      <c r="A5" s="21"/>
      <c r="B5" s="173"/>
      <c r="C5" s="173"/>
      <c r="D5" s="173"/>
      <c r="E5" s="22" t="s">
        <v>7</v>
      </c>
      <c r="F5" s="166" t="s">
        <v>8</v>
      </c>
      <c r="G5" s="167"/>
      <c r="H5" s="168"/>
      <c r="K5"/>
      <c r="L5" s="23" t="s">
        <v>9</v>
      </c>
      <c r="M5" s="179" t="s">
        <v>10</v>
      </c>
      <c r="N5" s="179"/>
      <c r="O5" s="179"/>
      <c r="P5" s="179"/>
    </row>
    <row r="6" spans="1:16" s="33" customFormat="1" ht="42" thickBot="1">
      <c r="A6" s="24" t="s">
        <v>11</v>
      </c>
      <c r="B6" s="169" t="s">
        <v>12</v>
      </c>
      <c r="C6" s="169"/>
      <c r="D6" s="25" t="s">
        <v>58</v>
      </c>
      <c r="E6" s="26" t="s">
        <v>13</v>
      </c>
      <c r="F6" s="27" t="s">
        <v>59</v>
      </c>
      <c r="G6" s="28" t="s">
        <v>60</v>
      </c>
      <c r="H6" s="29" t="s">
        <v>61</v>
      </c>
      <c r="I6" s="78" t="s">
        <v>14</v>
      </c>
      <c r="J6" s="30" t="s">
        <v>15</v>
      </c>
      <c r="K6" s="31" t="s">
        <v>11</v>
      </c>
      <c r="L6" s="32" t="s">
        <v>16</v>
      </c>
      <c r="N6" s="114" t="s">
        <v>17</v>
      </c>
    </row>
    <row r="7" spans="1:16" ht="21.6" thickBot="1">
      <c r="A7" s="34" t="s">
        <v>18</v>
      </c>
      <c r="B7" s="203" t="s">
        <v>19</v>
      </c>
      <c r="C7" s="203"/>
      <c r="D7" s="203"/>
      <c r="E7" s="204"/>
      <c r="F7" s="170" t="s">
        <v>20</v>
      </c>
      <c r="G7" s="171"/>
      <c r="H7" s="172"/>
      <c r="I7" s="35" t="s">
        <v>21</v>
      </c>
      <c r="J7" s="35" t="s">
        <v>22</v>
      </c>
      <c r="K7" s="36"/>
      <c r="L7" s="37"/>
      <c r="N7" s="38" t="s">
        <v>23</v>
      </c>
    </row>
    <row r="8" spans="1:16" s="43" customFormat="1" ht="16.5" customHeight="1">
      <c r="A8" s="156">
        <v>1</v>
      </c>
      <c r="B8" s="39" t="s">
        <v>98</v>
      </c>
      <c r="C8" s="39"/>
      <c r="D8" s="177">
        <v>0.75</v>
      </c>
      <c r="E8" s="176">
        <v>7.4</v>
      </c>
      <c r="F8" s="174"/>
      <c r="G8" s="162"/>
      <c r="H8" s="160"/>
      <c r="I8" s="164">
        <f>+F8+(G8*6)+(H8*12)</f>
        <v>0</v>
      </c>
      <c r="J8" s="157">
        <f>+I8*E8</f>
        <v>0</v>
      </c>
      <c r="K8" s="156">
        <v>1</v>
      </c>
      <c r="L8" s="181">
        <f>+E8/D8</f>
        <v>9.8666666666666671</v>
      </c>
      <c r="N8" s="44" t="s">
        <v>24</v>
      </c>
      <c r="O8"/>
    </row>
    <row r="9" spans="1:16" s="43" customFormat="1" ht="26.25" customHeight="1">
      <c r="A9" s="156"/>
      <c r="C9" s="45" t="s">
        <v>25</v>
      </c>
      <c r="D9" s="177"/>
      <c r="E9" s="176"/>
      <c r="F9" s="175"/>
      <c r="G9" s="163"/>
      <c r="H9" s="161"/>
      <c r="I9" s="165"/>
      <c r="J9" s="158"/>
      <c r="K9" s="156"/>
      <c r="L9" s="181"/>
      <c r="N9" s="119" t="s">
        <v>86</v>
      </c>
      <c r="O9"/>
    </row>
    <row r="10" spans="1:16" s="43" customFormat="1" ht="21.9" customHeight="1">
      <c r="A10" s="52">
        <v>2</v>
      </c>
      <c r="B10" s="53" t="s">
        <v>99</v>
      </c>
      <c r="C10" s="54" t="s">
        <v>25</v>
      </c>
      <c r="D10" s="40">
        <v>0.75</v>
      </c>
      <c r="E10" s="41">
        <v>6</v>
      </c>
      <c r="F10" s="46"/>
      <c r="G10" s="47"/>
      <c r="H10" s="48"/>
      <c r="I10" s="49">
        <f>+F10+(G10*6)+(H10*12)</f>
        <v>0</v>
      </c>
      <c r="J10" s="50">
        <f>+I10*E10</f>
        <v>0</v>
      </c>
      <c r="K10" s="52">
        <v>2</v>
      </c>
      <c r="L10" s="42">
        <f>+E10/D10</f>
        <v>8</v>
      </c>
      <c r="N10" s="155" t="s">
        <v>27</v>
      </c>
      <c r="O10" s="155"/>
    </row>
    <row r="11" spans="1:16" s="43" customFormat="1" ht="21.9" customHeight="1">
      <c r="A11" s="52" t="s">
        <v>83</v>
      </c>
      <c r="B11" s="51" t="s">
        <v>81</v>
      </c>
      <c r="C11" s="54" t="s">
        <v>25</v>
      </c>
      <c r="D11" s="40">
        <v>1</v>
      </c>
      <c r="E11" s="41">
        <v>6.6</v>
      </c>
      <c r="F11" s="46"/>
      <c r="G11" s="47"/>
      <c r="H11" s="48"/>
      <c r="I11" s="49">
        <f>+F11+(G11*6)+(H11*12)</f>
        <v>0</v>
      </c>
      <c r="J11" s="50">
        <f>+I11*E11</f>
        <v>0</v>
      </c>
      <c r="K11" s="52" t="s">
        <v>83</v>
      </c>
      <c r="L11" s="42">
        <f>+E11/D11</f>
        <v>6.6</v>
      </c>
      <c r="N11" s="155"/>
      <c r="O11" s="155"/>
    </row>
    <row r="12" spans="1:16" s="43" customFormat="1" ht="21.9" customHeight="1">
      <c r="A12" s="52">
        <v>3</v>
      </c>
      <c r="B12" s="53" t="s">
        <v>28</v>
      </c>
      <c r="C12" s="54" t="s">
        <v>25</v>
      </c>
      <c r="D12" s="40">
        <v>0.75</v>
      </c>
      <c r="E12" s="41">
        <v>7.4</v>
      </c>
      <c r="F12" s="46"/>
      <c r="G12" s="47"/>
      <c r="H12" s="48"/>
      <c r="I12" s="49">
        <f>+F12+(G12*6)+(H12*12)</f>
        <v>0</v>
      </c>
      <c r="J12" s="50">
        <f>+I12*E12</f>
        <v>0</v>
      </c>
      <c r="K12" s="52">
        <v>3</v>
      </c>
      <c r="L12" s="42">
        <f>+E12/D12</f>
        <v>9.8666666666666671</v>
      </c>
      <c r="N12" s="180" t="s">
        <v>75</v>
      </c>
      <c r="O12" s="180"/>
    </row>
    <row r="13" spans="1:16" s="43" customFormat="1" ht="21.9" customHeight="1">
      <c r="A13" s="52">
        <v>14</v>
      </c>
      <c r="B13" s="53" t="s">
        <v>76</v>
      </c>
      <c r="C13" s="54" t="s">
        <v>25</v>
      </c>
      <c r="D13" s="40">
        <v>0.75</v>
      </c>
      <c r="E13" s="41">
        <v>6.5</v>
      </c>
      <c r="F13" s="46"/>
      <c r="G13" s="47"/>
      <c r="H13" s="48"/>
      <c r="I13" s="49">
        <f>+F13+(G13*6)+(H13*12)</f>
        <v>0</v>
      </c>
      <c r="J13" s="50">
        <f>+I13*E13</f>
        <v>0</v>
      </c>
      <c r="K13" s="52">
        <v>14</v>
      </c>
      <c r="L13" s="42">
        <f>+E13/D13</f>
        <v>8.6666666666666661</v>
      </c>
      <c r="N13" s="180"/>
      <c r="O13" s="180"/>
    </row>
    <row r="14" spans="1:16" s="43" customFormat="1" ht="21">
      <c r="A14" s="34" t="s">
        <v>18</v>
      </c>
      <c r="B14" s="205" t="s">
        <v>29</v>
      </c>
      <c r="C14" s="205"/>
      <c r="D14" s="205"/>
      <c r="E14" s="206"/>
      <c r="F14" s="130"/>
      <c r="G14" s="139"/>
      <c r="H14" s="140"/>
      <c r="I14" s="132">
        <f>+F14+(G14*6)+(H14*12)</f>
        <v>0</v>
      </c>
      <c r="J14" s="148">
        <f>+I14*E15</f>
        <v>0</v>
      </c>
      <c r="K14" s="182">
        <v>4</v>
      </c>
      <c r="L14" s="42"/>
      <c r="N14" s="180"/>
      <c r="O14" s="180"/>
    </row>
    <row r="15" spans="1:16" s="43" customFormat="1" ht="21.9" customHeight="1">
      <c r="A15" s="52">
        <v>4</v>
      </c>
      <c r="B15" s="53" t="s">
        <v>100</v>
      </c>
      <c r="C15" s="54" t="s">
        <v>25</v>
      </c>
      <c r="D15" s="40">
        <v>0.75</v>
      </c>
      <c r="E15" s="41">
        <v>5.9</v>
      </c>
      <c r="F15" s="130"/>
      <c r="G15" s="139"/>
      <c r="H15" s="140"/>
      <c r="I15" s="132"/>
      <c r="J15" s="148"/>
      <c r="K15" s="182"/>
      <c r="L15" s="42">
        <f t="shared" ref="L15:L20" si="0">+E15/D15</f>
        <v>7.8666666666666671</v>
      </c>
      <c r="N15" s="58"/>
      <c r="O15"/>
    </row>
    <row r="16" spans="1:16" s="43" customFormat="1" ht="21.9" customHeight="1">
      <c r="A16" s="52" t="s">
        <v>108</v>
      </c>
      <c r="B16" s="53" t="s">
        <v>100</v>
      </c>
      <c r="C16" s="54" t="s">
        <v>25</v>
      </c>
      <c r="D16" s="40">
        <v>1</v>
      </c>
      <c r="E16" s="41">
        <v>6.4</v>
      </c>
      <c r="F16" s="123"/>
      <c r="G16" s="124"/>
      <c r="H16" s="125"/>
      <c r="I16" s="49">
        <f t="shared" ref="I16:I21" si="1">+F16+(G16*6)+(H16*12)</f>
        <v>0</v>
      </c>
      <c r="J16" s="50">
        <f>+I16*E16</f>
        <v>0</v>
      </c>
      <c r="K16" s="122" t="s">
        <v>108</v>
      </c>
      <c r="L16" s="42">
        <f t="shared" si="0"/>
        <v>6.4</v>
      </c>
      <c r="N16" s="58"/>
      <c r="O16"/>
    </row>
    <row r="17" spans="1:18" s="43" customFormat="1" ht="21.9" customHeight="1">
      <c r="A17" s="52">
        <v>5</v>
      </c>
      <c r="B17" s="53" t="s">
        <v>26</v>
      </c>
      <c r="C17" s="54" t="s">
        <v>25</v>
      </c>
      <c r="D17" s="40">
        <v>0.75</v>
      </c>
      <c r="E17" s="41">
        <v>6</v>
      </c>
      <c r="F17" s="46"/>
      <c r="G17" s="47"/>
      <c r="H17" s="48"/>
      <c r="I17" s="49">
        <f t="shared" si="1"/>
        <v>0</v>
      </c>
      <c r="J17" s="50">
        <f>+I17*E17</f>
        <v>0</v>
      </c>
      <c r="K17" s="52">
        <v>5</v>
      </c>
      <c r="L17" s="42">
        <f t="shared" si="0"/>
        <v>8</v>
      </c>
      <c r="N17" s="59"/>
      <c r="O17"/>
    </row>
    <row r="18" spans="1:18" s="43" customFormat="1" ht="21.9" customHeight="1">
      <c r="A18" s="52" t="s">
        <v>65</v>
      </c>
      <c r="B18" s="51" t="s">
        <v>66</v>
      </c>
      <c r="C18" s="54" t="s">
        <v>25</v>
      </c>
      <c r="D18" s="40">
        <v>1</v>
      </c>
      <c r="E18" s="41">
        <v>6.5</v>
      </c>
      <c r="F18" s="46"/>
      <c r="G18" s="47"/>
      <c r="H18" s="48"/>
      <c r="I18" s="49">
        <f t="shared" si="1"/>
        <v>0</v>
      </c>
      <c r="J18" s="50">
        <f>+I18*E18</f>
        <v>0</v>
      </c>
      <c r="K18" s="52" t="s">
        <v>65</v>
      </c>
      <c r="L18" s="42">
        <f t="shared" si="0"/>
        <v>6.5</v>
      </c>
      <c r="N18" s="59"/>
      <c r="O18"/>
    </row>
    <row r="19" spans="1:18" s="43" customFormat="1" ht="21.9" customHeight="1">
      <c r="A19" s="52">
        <v>19</v>
      </c>
      <c r="B19" s="53" t="s">
        <v>101</v>
      </c>
      <c r="C19" s="54" t="s">
        <v>25</v>
      </c>
      <c r="D19" s="40">
        <v>0.75</v>
      </c>
      <c r="E19" s="41">
        <v>7</v>
      </c>
      <c r="F19" s="46"/>
      <c r="G19" s="47"/>
      <c r="H19" s="48"/>
      <c r="I19" s="49">
        <f t="shared" si="1"/>
        <v>0</v>
      </c>
      <c r="J19" s="50">
        <f>+I19*E19</f>
        <v>0</v>
      </c>
      <c r="K19" s="52">
        <v>19</v>
      </c>
      <c r="L19" s="42">
        <f t="shared" si="0"/>
        <v>9.3333333333333339</v>
      </c>
      <c r="N19" s="59" t="s">
        <v>32</v>
      </c>
      <c r="O19"/>
    </row>
    <row r="20" spans="1:18" s="43" customFormat="1" ht="21.9" customHeight="1">
      <c r="A20" s="52">
        <v>20</v>
      </c>
      <c r="B20" s="53" t="s">
        <v>102</v>
      </c>
      <c r="C20" s="54" t="s">
        <v>25</v>
      </c>
      <c r="D20" s="40">
        <v>0.75</v>
      </c>
      <c r="E20" s="41">
        <v>8</v>
      </c>
      <c r="F20" s="46"/>
      <c r="G20" s="47"/>
      <c r="H20" s="48"/>
      <c r="I20" s="49">
        <f t="shared" si="1"/>
        <v>0</v>
      </c>
      <c r="J20" s="50">
        <f>+I20*E20</f>
        <v>0</v>
      </c>
      <c r="K20" s="52">
        <v>20</v>
      </c>
      <c r="L20" s="42">
        <f t="shared" si="0"/>
        <v>10.666666666666666</v>
      </c>
      <c r="N20" s="59" t="s">
        <v>96</v>
      </c>
      <c r="O20"/>
    </row>
    <row r="21" spans="1:18" s="43" customFormat="1" ht="21">
      <c r="A21" s="34" t="s">
        <v>18</v>
      </c>
      <c r="B21" s="205" t="s">
        <v>30</v>
      </c>
      <c r="C21" s="205"/>
      <c r="D21" s="205"/>
      <c r="E21" s="206"/>
      <c r="F21" s="130"/>
      <c r="G21" s="139"/>
      <c r="H21" s="140"/>
      <c r="I21" s="132">
        <f t="shared" si="1"/>
        <v>0</v>
      </c>
      <c r="J21" s="148">
        <f>+I21*E22</f>
        <v>0</v>
      </c>
      <c r="K21" s="182">
        <v>6</v>
      </c>
      <c r="L21" s="42"/>
      <c r="N21" s="33" t="s">
        <v>87</v>
      </c>
      <c r="O21"/>
    </row>
    <row r="22" spans="1:18" s="43" customFormat="1" ht="21.9" customHeight="1">
      <c r="A22" s="52">
        <v>6</v>
      </c>
      <c r="B22" s="55" t="s">
        <v>89</v>
      </c>
      <c r="C22" s="54" t="s">
        <v>25</v>
      </c>
      <c r="D22" s="40">
        <v>0.75</v>
      </c>
      <c r="E22" s="41">
        <v>6.5</v>
      </c>
      <c r="F22" s="130"/>
      <c r="G22" s="139"/>
      <c r="H22" s="140"/>
      <c r="I22" s="132"/>
      <c r="J22" s="148"/>
      <c r="K22" s="182"/>
      <c r="L22" s="42">
        <f t="shared" ref="L22:L27" si="2">+E22/D22</f>
        <v>8.6666666666666661</v>
      </c>
      <c r="N22" s="33" t="s">
        <v>88</v>
      </c>
      <c r="O22"/>
    </row>
    <row r="23" spans="1:18" s="43" customFormat="1" ht="21.9" customHeight="1">
      <c r="A23" s="52">
        <v>7</v>
      </c>
      <c r="B23" s="56" t="s">
        <v>90</v>
      </c>
      <c r="C23" s="57" t="s">
        <v>31</v>
      </c>
      <c r="D23" s="40">
        <v>0.75</v>
      </c>
      <c r="E23" s="41">
        <v>6</v>
      </c>
      <c r="F23" s="46"/>
      <c r="G23" s="47"/>
      <c r="H23" s="48"/>
      <c r="I23" s="49">
        <f>+F23+(G23*6)+(H23*12)</f>
        <v>0</v>
      </c>
      <c r="J23" s="50">
        <f>+I23*E23</f>
        <v>0</v>
      </c>
      <c r="K23" s="52">
        <v>7</v>
      </c>
      <c r="L23" s="42">
        <f t="shared" si="2"/>
        <v>8</v>
      </c>
      <c r="N23" s="61" t="s">
        <v>33</v>
      </c>
      <c r="O23"/>
    </row>
    <row r="24" spans="1:18" s="43" customFormat="1" ht="21.9" customHeight="1">
      <c r="A24" s="52">
        <v>8</v>
      </c>
      <c r="B24" s="53" t="s">
        <v>91</v>
      </c>
      <c r="C24" s="54" t="s">
        <v>25</v>
      </c>
      <c r="D24" s="40">
        <v>0.75</v>
      </c>
      <c r="E24" s="41">
        <v>6</v>
      </c>
      <c r="F24" s="46"/>
      <c r="G24" s="47"/>
      <c r="H24" s="48"/>
      <c r="I24" s="49">
        <f>+F24+(G24*6)+(H24*12)</f>
        <v>0</v>
      </c>
      <c r="J24" s="50">
        <f>+I24*E24</f>
        <v>0</v>
      </c>
      <c r="K24" s="52">
        <v>8</v>
      </c>
      <c r="L24" s="42">
        <f t="shared" si="2"/>
        <v>8</v>
      </c>
      <c r="N24" s="63" t="s">
        <v>34</v>
      </c>
      <c r="O24"/>
    </row>
    <row r="25" spans="1:18" s="43" customFormat="1" ht="21.9" customHeight="1">
      <c r="A25" s="52" t="s">
        <v>67</v>
      </c>
      <c r="B25" s="51" t="s">
        <v>68</v>
      </c>
      <c r="C25" s="54" t="s">
        <v>25</v>
      </c>
      <c r="D25" s="40">
        <v>1</v>
      </c>
      <c r="E25" s="41"/>
      <c r="F25" s="46"/>
      <c r="G25" s="47"/>
      <c r="H25" s="48"/>
      <c r="I25" s="49">
        <f>+F25+(G25*6)+(H25*12)</f>
        <v>0</v>
      </c>
      <c r="J25" s="50">
        <f>+I25*E25</f>
        <v>0</v>
      </c>
      <c r="K25" s="52" t="s">
        <v>67</v>
      </c>
      <c r="L25" s="42">
        <f t="shared" si="2"/>
        <v>0</v>
      </c>
      <c r="N25" s="63" t="s">
        <v>35</v>
      </c>
      <c r="O25"/>
    </row>
    <row r="26" spans="1:18" s="43" customFormat="1" ht="31.5" customHeight="1">
      <c r="A26" s="52">
        <v>9</v>
      </c>
      <c r="B26" s="118" t="s">
        <v>78</v>
      </c>
      <c r="C26" s="113" t="s">
        <v>73</v>
      </c>
      <c r="D26" s="40">
        <v>0.75</v>
      </c>
      <c r="E26" s="115">
        <v>8</v>
      </c>
      <c r="F26" s="46"/>
      <c r="G26" s="47"/>
      <c r="H26" s="48"/>
      <c r="I26" s="116">
        <f>+F26+(G26*6)+(H26*12)</f>
        <v>0</v>
      </c>
      <c r="J26" s="117">
        <f>+I26*E26</f>
        <v>0</v>
      </c>
      <c r="K26" s="52">
        <v>9</v>
      </c>
      <c r="L26" s="42">
        <f t="shared" si="2"/>
        <v>10.666666666666666</v>
      </c>
      <c r="N26" s="69" t="s">
        <v>63</v>
      </c>
      <c r="O26"/>
      <c r="P26" s="60"/>
    </row>
    <row r="27" spans="1:18" s="43" customFormat="1" ht="18" customHeight="1">
      <c r="A27" s="52">
        <v>10</v>
      </c>
      <c r="B27" s="39" t="s">
        <v>26</v>
      </c>
      <c r="C27" s="113" t="s">
        <v>74</v>
      </c>
      <c r="D27" s="177">
        <v>0.75</v>
      </c>
      <c r="E27" s="202">
        <v>9</v>
      </c>
      <c r="F27" s="175"/>
      <c r="G27" s="163"/>
      <c r="H27" s="161"/>
      <c r="I27" s="132">
        <f>+F27+(G27*6)+(H27*12)</f>
        <v>0</v>
      </c>
      <c r="J27" s="158">
        <f>+I27*E27</f>
        <v>0</v>
      </c>
      <c r="K27" s="183">
        <v>10</v>
      </c>
      <c r="L27" s="181">
        <f t="shared" si="2"/>
        <v>12</v>
      </c>
      <c r="N27" s="69" t="s">
        <v>39</v>
      </c>
      <c r="O27"/>
    </row>
    <row r="28" spans="1:18" s="43" customFormat="1" ht="13.5" customHeight="1">
      <c r="A28" s="62"/>
      <c r="B28" s="45"/>
      <c r="D28" s="177"/>
      <c r="E28" s="202"/>
      <c r="F28" s="175"/>
      <c r="G28" s="163"/>
      <c r="H28" s="161"/>
      <c r="I28" s="132"/>
      <c r="J28" s="158"/>
      <c r="K28" s="183"/>
      <c r="L28" s="181"/>
      <c r="N28" s="69"/>
      <c r="O28"/>
      <c r="P28" s="64"/>
      <c r="Q28" s="64"/>
      <c r="R28" s="65"/>
    </row>
    <row r="29" spans="1:18" s="43" customFormat="1" ht="21">
      <c r="A29" s="34" t="s">
        <v>18</v>
      </c>
      <c r="B29" s="128" t="s">
        <v>62</v>
      </c>
      <c r="C29" s="128"/>
      <c r="D29" s="128"/>
      <c r="E29" s="129"/>
      <c r="F29" s="130"/>
      <c r="G29" s="139"/>
      <c r="H29" s="140"/>
      <c r="I29" s="132">
        <f>+F29+(G29*6)+(H29*12)</f>
        <v>0</v>
      </c>
      <c r="J29" s="148">
        <f>+I29*E30</f>
        <v>0</v>
      </c>
      <c r="K29" s="182">
        <v>11</v>
      </c>
      <c r="L29" s="66"/>
      <c r="O29"/>
    </row>
    <row r="30" spans="1:18" s="43" customFormat="1" ht="21.9" customHeight="1">
      <c r="A30" s="52">
        <v>11</v>
      </c>
      <c r="B30" s="55" t="s">
        <v>69</v>
      </c>
      <c r="C30" s="67" t="s">
        <v>36</v>
      </c>
      <c r="D30" s="40">
        <v>0.75</v>
      </c>
      <c r="E30" s="41">
        <v>6.4</v>
      </c>
      <c r="F30" s="130"/>
      <c r="G30" s="139"/>
      <c r="H30" s="140"/>
      <c r="I30" s="132"/>
      <c r="J30" s="148"/>
      <c r="K30" s="182"/>
      <c r="L30" s="42">
        <f>+E30/D30</f>
        <v>8.5333333333333332</v>
      </c>
      <c r="O30"/>
    </row>
    <row r="31" spans="1:18" s="43" customFormat="1" ht="21.9" customHeight="1">
      <c r="A31" s="52">
        <v>12</v>
      </c>
      <c r="B31" s="55" t="s">
        <v>79</v>
      </c>
      <c r="C31" s="68" t="s">
        <v>37</v>
      </c>
      <c r="D31" s="40">
        <v>0.75</v>
      </c>
      <c r="E31" s="41">
        <v>6.4</v>
      </c>
      <c r="F31" s="46"/>
      <c r="G31" s="47"/>
      <c r="H31" s="48"/>
      <c r="I31" s="49">
        <f>+F31+(G31*6)+(H31*12)</f>
        <v>0</v>
      </c>
      <c r="J31" s="50">
        <f>+I31*E31</f>
        <v>0</v>
      </c>
      <c r="K31" s="52">
        <v>12</v>
      </c>
      <c r="L31" s="42">
        <f>+E31/D31</f>
        <v>8.5333333333333332</v>
      </c>
      <c r="O31"/>
    </row>
    <row r="32" spans="1:18" s="43" customFormat="1" ht="21.9" customHeight="1">
      <c r="A32" s="52">
        <v>15</v>
      </c>
      <c r="B32" s="55" t="s">
        <v>77</v>
      </c>
      <c r="C32" s="67" t="s">
        <v>36</v>
      </c>
      <c r="D32" s="40">
        <v>0.75</v>
      </c>
      <c r="E32" s="41">
        <v>8</v>
      </c>
      <c r="F32" s="46"/>
      <c r="G32" s="47"/>
      <c r="H32" s="48"/>
      <c r="I32" s="49">
        <f>+F32+(G32*6)+(H32*12)</f>
        <v>0</v>
      </c>
      <c r="J32" s="50">
        <f>+I32*E32</f>
        <v>0</v>
      </c>
      <c r="K32" s="52">
        <v>15</v>
      </c>
      <c r="L32" s="42">
        <f>+E32/D32</f>
        <v>10.666666666666666</v>
      </c>
      <c r="O32"/>
    </row>
    <row r="33" spans="1:15" s="43" customFormat="1" ht="21">
      <c r="A33" s="34" t="s">
        <v>18</v>
      </c>
      <c r="B33" s="128" t="s">
        <v>92</v>
      </c>
      <c r="C33" s="128"/>
      <c r="D33" s="128"/>
      <c r="E33" s="129"/>
      <c r="F33" s="130"/>
      <c r="G33" s="139"/>
      <c r="H33" s="140"/>
      <c r="I33" s="132">
        <f>+F33+(G33*6)+(H33*12)</f>
        <v>0</v>
      </c>
      <c r="J33" s="148">
        <f>+I33*E34</f>
        <v>0</v>
      </c>
      <c r="K33" s="182">
        <v>13</v>
      </c>
      <c r="L33" s="66"/>
      <c r="O33"/>
    </row>
    <row r="34" spans="1:15" s="43" customFormat="1" ht="21.9" customHeight="1">
      <c r="A34" s="52">
        <v>13</v>
      </c>
      <c r="B34" s="70" t="s">
        <v>38</v>
      </c>
      <c r="C34" s="120" t="s">
        <v>103</v>
      </c>
      <c r="D34" s="40">
        <v>0.75</v>
      </c>
      <c r="E34" s="41">
        <v>7.4</v>
      </c>
      <c r="F34" s="130"/>
      <c r="G34" s="139"/>
      <c r="H34" s="140"/>
      <c r="I34" s="132"/>
      <c r="J34" s="148"/>
      <c r="K34" s="182"/>
      <c r="L34" s="42">
        <f>+E34/D34</f>
        <v>9.8666666666666671</v>
      </c>
      <c r="O34"/>
    </row>
    <row r="35" spans="1:15" s="43" customFormat="1" ht="21.9" customHeight="1">
      <c r="A35" s="52">
        <v>16</v>
      </c>
      <c r="B35" s="70" t="s">
        <v>105</v>
      </c>
      <c r="C35" s="126" t="s">
        <v>104</v>
      </c>
      <c r="D35" s="40">
        <v>0.75</v>
      </c>
      <c r="E35" s="41">
        <v>7.5</v>
      </c>
      <c r="F35" s="123"/>
      <c r="G35" s="124"/>
      <c r="H35" s="125"/>
      <c r="I35" s="116">
        <f>+F35+(G35*6)+(H35*12)</f>
        <v>0</v>
      </c>
      <c r="J35" s="117">
        <f>+I35*E35</f>
        <v>0</v>
      </c>
      <c r="K35" s="122">
        <v>16</v>
      </c>
      <c r="L35" s="42">
        <f>+E35/D35</f>
        <v>10</v>
      </c>
      <c r="O35"/>
    </row>
    <row r="36" spans="1:15" s="43" customFormat="1" ht="21">
      <c r="A36" s="34" t="s">
        <v>18</v>
      </c>
      <c r="B36" s="128" t="s">
        <v>93</v>
      </c>
      <c r="C36" s="128"/>
      <c r="D36" s="128"/>
      <c r="E36" s="129"/>
      <c r="F36" s="130"/>
      <c r="G36" s="139"/>
      <c r="H36" s="140"/>
      <c r="I36" s="132">
        <f>+F36+(G36*6)+(H36*12)</f>
        <v>0</v>
      </c>
      <c r="J36" s="148">
        <f>+I36*E37</f>
        <v>0</v>
      </c>
      <c r="K36" s="182">
        <v>17</v>
      </c>
      <c r="L36" s="66"/>
      <c r="O36"/>
    </row>
    <row r="37" spans="1:15" s="43" customFormat="1" ht="30.6" customHeight="1">
      <c r="A37" s="52">
        <v>17</v>
      </c>
      <c r="B37" s="121" t="s">
        <v>97</v>
      </c>
      <c r="C37" s="120"/>
      <c r="D37" s="40">
        <v>0.75</v>
      </c>
      <c r="E37" s="41">
        <v>4.4000000000000004</v>
      </c>
      <c r="F37" s="130"/>
      <c r="G37" s="139"/>
      <c r="H37" s="140"/>
      <c r="I37" s="132"/>
      <c r="J37" s="148"/>
      <c r="K37" s="182"/>
      <c r="L37" s="42">
        <f>+E37/D37</f>
        <v>5.8666666666666671</v>
      </c>
      <c r="O37"/>
    </row>
    <row r="38" spans="1:15" s="43" customFormat="1" ht="21">
      <c r="A38" s="34" t="s">
        <v>18</v>
      </c>
      <c r="B38" s="128" t="s">
        <v>94</v>
      </c>
      <c r="C38" s="128"/>
      <c r="D38" s="128"/>
      <c r="E38" s="129"/>
      <c r="F38" s="130"/>
      <c r="G38" s="139"/>
      <c r="H38" s="140"/>
      <c r="I38" s="132">
        <f>+F38+(G38*6)+(H38*12)</f>
        <v>0</v>
      </c>
      <c r="J38" s="148">
        <f>+I38*E39</f>
        <v>0</v>
      </c>
      <c r="K38" s="178">
        <v>18</v>
      </c>
      <c r="L38" s="66"/>
      <c r="O38"/>
    </row>
    <row r="39" spans="1:15" s="43" customFormat="1" ht="21.9" customHeight="1" thickBot="1">
      <c r="A39" s="52">
        <v>18</v>
      </c>
      <c r="B39" s="70" t="s">
        <v>95</v>
      </c>
      <c r="C39" s="25" t="s">
        <v>106</v>
      </c>
      <c r="D39" s="40">
        <v>1</v>
      </c>
      <c r="E39" s="41">
        <v>6</v>
      </c>
      <c r="F39" s="130"/>
      <c r="G39" s="139"/>
      <c r="H39" s="140"/>
      <c r="I39" s="132"/>
      <c r="J39" s="148"/>
      <c r="K39" s="178"/>
      <c r="L39" s="42">
        <f>+E39/D39</f>
        <v>6</v>
      </c>
      <c r="O39"/>
    </row>
    <row r="40" spans="1:15" s="43" customFormat="1" ht="23.4" thickBot="1">
      <c r="A40" s="71"/>
      <c r="B40" s="71"/>
      <c r="C40" s="71"/>
      <c r="E40" s="72" t="s">
        <v>40</v>
      </c>
      <c r="F40" s="73">
        <f>SUM(F7:F39)</f>
        <v>0</v>
      </c>
      <c r="G40" s="74">
        <f>SUM(G7:G39)</f>
        <v>0</v>
      </c>
      <c r="H40" s="75">
        <f>SUM(H7:H39)</f>
        <v>0</v>
      </c>
      <c r="I40" s="76">
        <f>SUM(I7:I39)</f>
        <v>0</v>
      </c>
      <c r="J40" s="77">
        <f>SUM(J7:J39)</f>
        <v>0</v>
      </c>
      <c r="K40" s="71"/>
      <c r="L40" s="66"/>
      <c r="O40"/>
    </row>
    <row r="41" spans="1:15" s="43" customFormat="1" ht="49.5" customHeight="1" thickTop="1">
      <c r="A41" s="144" t="s">
        <v>107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78"/>
      <c r="N41" s="79"/>
      <c r="O41"/>
    </row>
    <row r="42" spans="1:15" ht="6" customHeight="1" thickBot="1">
      <c r="A42" s="80"/>
      <c r="B42" s="81"/>
      <c r="C42" s="81"/>
      <c r="D42" s="81"/>
      <c r="E42" s="82"/>
      <c r="F42" s="82"/>
      <c r="G42" s="82"/>
      <c r="K42" s="83"/>
    </row>
    <row r="43" spans="1:15" ht="21.75" customHeight="1">
      <c r="A43" s="149" t="s">
        <v>41</v>
      </c>
      <c r="B43" s="150"/>
      <c r="C43" s="150"/>
      <c r="D43" s="151"/>
      <c r="E43" s="84" t="s">
        <v>42</v>
      </c>
      <c r="F43" s="85"/>
      <c r="G43" s="85"/>
      <c r="H43" s="85"/>
      <c r="I43" s="86"/>
      <c r="J43" s="86"/>
      <c r="K43" s="87"/>
    </row>
    <row r="44" spans="1:15" ht="27.9" customHeight="1" thickBot="1">
      <c r="A44" s="145" t="s">
        <v>80</v>
      </c>
      <c r="B44" s="146"/>
      <c r="C44" s="146"/>
      <c r="D44" s="147"/>
      <c r="E44" s="190"/>
      <c r="F44" s="191"/>
      <c r="G44" s="191"/>
      <c r="H44" s="192"/>
      <c r="I44" s="88" t="s">
        <v>43</v>
      </c>
      <c r="J44" s="89"/>
      <c r="K44" s="90"/>
    </row>
    <row r="45" spans="1:15" ht="27.9" customHeight="1">
      <c r="A45" s="141"/>
      <c r="B45" s="142"/>
      <c r="C45" s="142"/>
      <c r="D45" s="143"/>
      <c r="E45" s="190"/>
      <c r="F45" s="191"/>
      <c r="G45" s="191"/>
      <c r="H45" s="192"/>
      <c r="I45" s="91" t="s">
        <v>44</v>
      </c>
      <c r="J45" s="52"/>
      <c r="K45" s="92"/>
    </row>
    <row r="46" spans="1:15" s="96" customFormat="1" ht="27.9" customHeight="1" thickBot="1">
      <c r="A46" s="133"/>
      <c r="B46" s="134"/>
      <c r="C46" s="134"/>
      <c r="D46" s="135"/>
      <c r="E46" s="136"/>
      <c r="F46" s="137"/>
      <c r="G46" s="137"/>
      <c r="H46" s="138"/>
      <c r="I46" s="93" t="s">
        <v>45</v>
      </c>
      <c r="J46" s="94"/>
      <c r="K46" s="95"/>
      <c r="O46"/>
    </row>
    <row r="47" spans="1:15" s="96" customFormat="1" ht="27.9" customHeight="1" thickTop="1" thickBot="1">
      <c r="A47" s="133"/>
      <c r="B47" s="134"/>
      <c r="C47" s="134"/>
      <c r="D47" s="135"/>
      <c r="E47" s="187"/>
      <c r="F47" s="188"/>
      <c r="G47" s="188"/>
      <c r="H47" s="189"/>
      <c r="I47" s="97" t="s">
        <v>46</v>
      </c>
      <c r="J47" s="98"/>
      <c r="K47" s="99"/>
      <c r="O47"/>
    </row>
    <row r="48" spans="1:15" s="96" customFormat="1" ht="27.9" customHeight="1" thickTop="1">
      <c r="A48" s="133"/>
      <c r="B48" s="134"/>
      <c r="C48" s="134"/>
      <c r="D48" s="135"/>
      <c r="E48" s="199"/>
      <c r="F48" s="200"/>
      <c r="G48" s="200"/>
      <c r="H48" s="201"/>
      <c r="I48" s="93" t="s">
        <v>64</v>
      </c>
      <c r="J48" s="94"/>
      <c r="K48" s="95"/>
      <c r="O48"/>
    </row>
    <row r="49" spans="1:15" s="96" customFormat="1" ht="27.9" customHeight="1">
      <c r="A49" s="133"/>
      <c r="B49" s="134"/>
      <c r="C49" s="134"/>
      <c r="D49" s="135"/>
      <c r="E49" s="196"/>
      <c r="F49" s="197"/>
      <c r="G49" s="197"/>
      <c r="H49" s="198"/>
      <c r="I49" s="100" t="s">
        <v>82</v>
      </c>
      <c r="J49" s="94"/>
      <c r="K49" s="95"/>
      <c r="O49"/>
    </row>
    <row r="50" spans="1:15" s="96" customFormat="1" ht="27.9" customHeight="1" thickBot="1">
      <c r="A50" s="184"/>
      <c r="B50" s="185"/>
      <c r="C50" s="185"/>
      <c r="D50" s="186"/>
      <c r="E50" s="193"/>
      <c r="F50" s="194"/>
      <c r="G50" s="194"/>
      <c r="H50" s="195"/>
      <c r="I50" s="101"/>
      <c r="J50" s="102"/>
      <c r="K50" s="103"/>
      <c r="O50"/>
    </row>
    <row r="51" spans="1:15" s="96" customFormat="1" ht="6" customHeight="1">
      <c r="K51" s="104"/>
      <c r="O51"/>
    </row>
    <row r="52" spans="1:15" ht="20.399999999999999">
      <c r="A52" s="105" t="s">
        <v>47</v>
      </c>
      <c r="C52" s="106"/>
      <c r="E52" s="107" t="s">
        <v>48</v>
      </c>
      <c r="F52" s="131" t="s">
        <v>70</v>
      </c>
      <c r="G52" s="131"/>
      <c r="H52" s="127" t="s">
        <v>49</v>
      </c>
      <c r="I52" s="127"/>
      <c r="J52" s="127"/>
      <c r="K52"/>
    </row>
    <row r="53" spans="1:15" ht="20.399999999999999">
      <c r="A53" s="108"/>
      <c r="D53" s="106"/>
      <c r="E53" s="107" t="s">
        <v>50</v>
      </c>
      <c r="F53" s="131" t="s">
        <v>51</v>
      </c>
      <c r="G53" s="131"/>
      <c r="H53" s="127"/>
      <c r="I53" s="127"/>
      <c r="J53" s="127"/>
      <c r="K53" s="109"/>
    </row>
    <row r="54" spans="1:15" ht="17.399999999999999">
      <c r="A54" s="110"/>
      <c r="B54" s="111" t="s">
        <v>52</v>
      </c>
      <c r="C54" s="110" t="s">
        <v>71</v>
      </c>
      <c r="D54" s="110"/>
      <c r="E54" s="110"/>
      <c r="F54" s="110"/>
      <c r="G54" s="111" t="s">
        <v>53</v>
      </c>
      <c r="H54" s="110" t="s">
        <v>54</v>
      </c>
      <c r="J54" s="110"/>
    </row>
  </sheetData>
  <sheetProtection sheet="1" objects="1" scenarios="1"/>
  <mergeCells count="90">
    <mergeCell ref="B7:E7"/>
    <mergeCell ref="F21:F22"/>
    <mergeCell ref="G21:G22"/>
    <mergeCell ref="H21:H22"/>
    <mergeCell ref="B14:E14"/>
    <mergeCell ref="B21:E21"/>
    <mergeCell ref="G14:G15"/>
    <mergeCell ref="F14:F15"/>
    <mergeCell ref="H14:H15"/>
    <mergeCell ref="D27:D28"/>
    <mergeCell ref="L27:L28"/>
    <mergeCell ref="A50:D50"/>
    <mergeCell ref="A47:D47"/>
    <mergeCell ref="B29:E29"/>
    <mergeCell ref="E47:H47"/>
    <mergeCell ref="E44:H44"/>
    <mergeCell ref="E50:H50"/>
    <mergeCell ref="E49:H49"/>
    <mergeCell ref="E48:H48"/>
    <mergeCell ref="H38:H39"/>
    <mergeCell ref="E45:H45"/>
    <mergeCell ref="F33:F34"/>
    <mergeCell ref="E27:E28"/>
    <mergeCell ref="F29:F30"/>
    <mergeCell ref="H29:H30"/>
    <mergeCell ref="F27:F28"/>
    <mergeCell ref="G29:G30"/>
    <mergeCell ref="I21:I22"/>
    <mergeCell ref="G27:G28"/>
    <mergeCell ref="H27:H28"/>
    <mergeCell ref="I14:I15"/>
    <mergeCell ref="I27:I28"/>
    <mergeCell ref="J27:J28"/>
    <mergeCell ref="I29:I30"/>
    <mergeCell ref="J29:J30"/>
    <mergeCell ref="K38:K39"/>
    <mergeCell ref="M5:P5"/>
    <mergeCell ref="N12:O14"/>
    <mergeCell ref="L8:L9"/>
    <mergeCell ref="J14:J15"/>
    <mergeCell ref="J21:J22"/>
    <mergeCell ref="K36:K37"/>
    <mergeCell ref="K33:K34"/>
    <mergeCell ref="K27:K28"/>
    <mergeCell ref="K14:K15"/>
    <mergeCell ref="K29:K30"/>
    <mergeCell ref="K21:K22"/>
    <mergeCell ref="J33:J34"/>
    <mergeCell ref="M1:O1"/>
    <mergeCell ref="N10:O11"/>
    <mergeCell ref="K8:K9"/>
    <mergeCell ref="J8:J9"/>
    <mergeCell ref="A8:A9"/>
    <mergeCell ref="C4:E4"/>
    <mergeCell ref="H8:H9"/>
    <mergeCell ref="G8:G9"/>
    <mergeCell ref="I8:I9"/>
    <mergeCell ref="F5:H5"/>
    <mergeCell ref="B6:C6"/>
    <mergeCell ref="F7:H7"/>
    <mergeCell ref="B5:D5"/>
    <mergeCell ref="F8:F9"/>
    <mergeCell ref="E8:E9"/>
    <mergeCell ref="D8:D9"/>
    <mergeCell ref="B33:E33"/>
    <mergeCell ref="G36:G37"/>
    <mergeCell ref="G33:G34"/>
    <mergeCell ref="H33:H34"/>
    <mergeCell ref="A45:D45"/>
    <mergeCell ref="H36:H37"/>
    <mergeCell ref="A41:J41"/>
    <mergeCell ref="A44:D44"/>
    <mergeCell ref="J36:J37"/>
    <mergeCell ref="I38:I39"/>
    <mergeCell ref="J38:J39"/>
    <mergeCell ref="A43:D43"/>
    <mergeCell ref="F38:F39"/>
    <mergeCell ref="G38:G39"/>
    <mergeCell ref="I33:I34"/>
    <mergeCell ref="H52:J53"/>
    <mergeCell ref="B36:E36"/>
    <mergeCell ref="F36:F37"/>
    <mergeCell ref="F53:G53"/>
    <mergeCell ref="F52:G52"/>
    <mergeCell ref="I36:I37"/>
    <mergeCell ref="A48:D48"/>
    <mergeCell ref="A49:D49"/>
    <mergeCell ref="A46:D46"/>
    <mergeCell ref="B38:E38"/>
    <mergeCell ref="E46:H46"/>
  </mergeCells>
  <phoneticPr fontId="0" type="noConversion"/>
  <conditionalFormatting sqref="F40:J40">
    <cfRule type="cellIs" dxfId="2" priority="9" stopIfTrue="1" operator="equal">
      <formula>0</formula>
    </cfRule>
  </conditionalFormatting>
  <conditionalFormatting sqref="I8:J39">
    <cfRule type="cellIs" dxfId="1" priority="1" stopIfTrue="1" operator="equal">
      <formula>0</formula>
    </cfRule>
  </conditionalFormatting>
  <conditionalFormatting sqref="R28">
    <cfRule type="cellIs" dxfId="0" priority="10" stopIfTrue="1" operator="equal">
      <formula>0</formula>
    </cfRule>
  </conditionalFormatting>
  <hyperlinks>
    <hyperlink ref="K1" r:id="rId1" xr:uid="{00000000-0004-0000-0000-000000000000}"/>
    <hyperlink ref="K2" r:id="rId2" xr:uid="{00000000-0004-0000-0000-000001000000}"/>
  </hyperlinks>
  <pageMargins left="0.59055118110236227" right="0" top="0.39370078740157483" bottom="0.19685039370078741" header="0" footer="0"/>
  <pageSetup paperSize="9" scale="66" orientation="portrait" horizontalDpi="4294967293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Preis- und Bestell-Liste</vt:lpstr>
      <vt:lpstr>'Preis- und Bestell-Liste'!Druckbereich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Barzen</dc:creator>
  <cp:lastModifiedBy>Lars Barzen</cp:lastModifiedBy>
  <cp:lastPrinted>2024-08-25T19:54:42Z</cp:lastPrinted>
  <dcterms:created xsi:type="dcterms:W3CDTF">2012-09-23T10:35:59Z</dcterms:created>
  <dcterms:modified xsi:type="dcterms:W3CDTF">2025-05-14T18:56:17Z</dcterms:modified>
</cp:coreProperties>
</file>